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<sst xmlns="http://schemas.openxmlformats.org/spreadsheetml/2006/main" count="116" uniqueCount="77">
  <si>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</si>
  <si>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</si>
  <si>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</si>
  <si>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</si>
  <si>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</si>
  <si>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</si>
  <si>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</si>
  <si>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</si>
  <si>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</si>
  <si>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</si>
  <si>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</si>
  <si>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</si>
  <si>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</si>
  <si>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</si>
  <si>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</si>
  <si>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</si>
  <si>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</si>
  <si>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</si>
  <si>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</si>
  <si>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</si>
  <si>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</si>
  <si>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</si>
  <si>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</si>
  <si>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</si>
  <si>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</si>
  <si>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</si>
  <si>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</si>
  <si>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</si>
  <si>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</si>
  <si>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</si>
  <si>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</si>
  <si>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</si>
  <si>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</si>
  <si>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</si>
  <si>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</si>
  <si>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</si>
  <si>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</si>
  <si>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</si>
  <si>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</si>
  <si>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</si>
  <si>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</si>
  <si>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</si>
  <si>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</si>
  <si>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</si>
  <si>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</si>
  <si>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</si>
  <si>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</si>
  <si>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</si>
  <si>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</si>
  <si>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</si>
  <si>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</si>
  <si>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</si>
  <si>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</si>
  <si>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</si>
  <si>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</si>
  <si>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</si>
  <si>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</si>
  <si>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</si>
  <si>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</si>
  <si>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</si>
  <si>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</si>
  <si>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</si>
  <si>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</si>
  <si>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ТИМЧАСОВИЙ ПЛАН НА І півріччя 2015 року</t>
  </si>
  <si>
    <t>Тимчасовий розпис доходів ЗФ на  І півріччя 2015 року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</si>
  <si>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</si>
  <si>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</si>
  <si>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</si>
  <si>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</si>
  <si>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</si>
  <si>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</si>
  <si>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04.02.2015 р. (в умовах 2014р.)</t>
  </si>
  <si>
    <t>станом на 01.02.2015 р. (в умовах 2014р.)</t>
  </si>
  <si>
    <r>
      <t xml:space="preserve">станом на 04.02.2015р.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</si>
  <si>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</si>
  <si>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04.02.2015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</si>
  <si>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04.02.2015р.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</si>
</sst>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5907.2</c:v>
                </c:pt>
                <c:pt idx="2">
                  <c:v>720.3</c:v>
                </c:pt>
                <c:pt idx="3">
                  <c:v>1104.45</c:v>
                </c:pt>
                <c:pt idx="4">
                  <c:v>768</c:v>
                </c:pt>
                <c:pt idx="5">
                  <c:v>888.45</c:v>
                </c:pt>
                <c:pt idx="6">
                  <c:v>412.9</c:v>
                </c:pt>
                <c:pt idx="7">
                  <c:v>1225.3</c:v>
                </c:pt>
                <c:pt idx="8">
                  <c:v>1594.7</c:v>
                </c:pt>
                <c:pt idx="9">
                  <c:v>581.5</c:v>
                </c:pt>
                <c:pt idx="10">
                  <c:v>1347.83</c:v>
                </c:pt>
                <c:pt idx="11">
                  <c:v>1838.4</c:v>
                </c:pt>
                <c:pt idx="12">
                  <c:v>1764.7</c:v>
                </c:pt>
                <c:pt idx="13">
                  <c:v>2139.44</c:v>
                </c:pt>
                <c:pt idx="14">
                  <c:v>2351.7</c:v>
                </c:pt>
                <c:pt idx="15">
                  <c:v>789.04</c:v>
                </c:pt>
                <c:pt idx="16">
                  <c:v>1406.04</c:v>
                </c:pt>
                <c:pt idx="17">
                  <c:v>2838.1</c:v>
                </c:pt>
                <c:pt idx="18">
                  <c:v>2896.5</c:v>
                </c:pt>
                <c:pt idx="19">
                  <c:v>5538.3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1805.6425000000004</c:v>
                </c:pt>
                <c:pt idx="1">
                  <c:v>1805.6</c:v>
                </c:pt>
                <c:pt idx="2">
                  <c:v>1805.6</c:v>
                </c:pt>
                <c:pt idx="3">
                  <c:v>1805.6</c:v>
                </c:pt>
                <c:pt idx="4">
                  <c:v>1805.6</c:v>
                </c:pt>
                <c:pt idx="5">
                  <c:v>1805.6</c:v>
                </c:pt>
                <c:pt idx="6">
                  <c:v>1805.6</c:v>
                </c:pt>
                <c:pt idx="7">
                  <c:v>1805.6</c:v>
                </c:pt>
                <c:pt idx="8">
                  <c:v>1805.6</c:v>
                </c:pt>
                <c:pt idx="9">
                  <c:v>1805.6</c:v>
                </c:pt>
                <c:pt idx="10">
                  <c:v>1805.6</c:v>
                </c:pt>
                <c:pt idx="11">
                  <c:v>1805.6</c:v>
                </c:pt>
                <c:pt idx="12">
                  <c:v>1805.6</c:v>
                </c:pt>
                <c:pt idx="13">
                  <c:v>1805.6</c:v>
                </c:pt>
                <c:pt idx="14">
                  <c:v>1805.6</c:v>
                </c:pt>
                <c:pt idx="15">
                  <c:v>1805.6</c:v>
                </c:pt>
                <c:pt idx="16">
                  <c:v>1805.6</c:v>
                </c:pt>
                <c:pt idx="17">
                  <c:v>1805.6</c:v>
                </c:pt>
                <c:pt idx="18">
                  <c:v>1805.6</c:v>
                </c:pt>
                <c:pt idx="19">
                  <c:v>1805.6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5900</c:v>
                </c:pt>
                <c:pt idx="2">
                  <c:v>700</c:v>
                </c:pt>
                <c:pt idx="3">
                  <c:v>750</c:v>
                </c:pt>
                <c:pt idx="4">
                  <c:v>820</c:v>
                </c:pt>
                <c:pt idx="5">
                  <c:v>690</c:v>
                </c:pt>
                <c:pt idx="6">
                  <c:v>1100</c:v>
                </c:pt>
                <c:pt idx="7">
                  <c:v>1500</c:v>
                </c:pt>
                <c:pt idx="8">
                  <c:v>1300</c:v>
                </c:pt>
                <c:pt idx="9">
                  <c:v>850</c:v>
                </c:pt>
                <c:pt idx="10">
                  <c:v>1800</c:v>
                </c:pt>
                <c:pt idx="11">
                  <c:v>1600</c:v>
                </c:pt>
                <c:pt idx="12">
                  <c:v>2500</c:v>
                </c:pt>
                <c:pt idx="13">
                  <c:v>2460</c:v>
                </c:pt>
                <c:pt idx="14">
                  <c:v>2300</c:v>
                </c:pt>
                <c:pt idx="15">
                  <c:v>1600</c:v>
                </c:pt>
                <c:pt idx="16">
                  <c:v>1100</c:v>
                </c:pt>
                <c:pt idx="17">
                  <c:v>1400</c:v>
                </c:pt>
                <c:pt idx="18">
                  <c:v>3100</c:v>
                </c:pt>
                <c:pt idx="19">
                  <c:v>3578</c:v>
                </c:pt>
              </c:numCache>
            </c:numRef>
          </c:val>
          <c:smooth val="1"/>
        </c:ser>
        <c:marker val="1"/>
        <c:axId val="55809432"/>
        <c:axId val="32522841"/>
      </c:lineChart>
      <c:catAx>
        <c:axId val="558094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22841"/>
        <c:crosses val="autoZero"/>
        <c:auto val="0"/>
        <c:lblOffset val="100"/>
        <c:tickLblSkip val="1"/>
        <c:noMultiLvlLbl val="0"/>
      </c:catAx>
      <c:valAx>
        <c:axId val="3252284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24270114"/>
        <c:axId val="17104435"/>
      </c:lineChart>
      <c:catAx>
        <c:axId val="24270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04435"/>
        <c:crosses val="autoZero"/>
        <c:auto val="0"/>
        <c:lblOffset val="100"/>
        <c:tickLblSkip val="1"/>
        <c:noMultiLvlLbl val="0"/>
      </c:catAx>
      <c:valAx>
        <c:axId val="1710443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9722188"/>
        <c:axId val="43281965"/>
      </c:bar3D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2218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93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8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49 110,4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37 649,6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-27 802,8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29 339,4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-11 460,8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0" t="s">
        <v>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"/>
      <c r="N1" s="113" t="s">
        <v>62</v>
      </c>
      <c r="O1" s="114"/>
      <c r="P1" s="114"/>
      <c r="Q1" s="114"/>
      <c r="R1" s="114"/>
      <c r="S1" s="115"/>
    </row>
    <row r="2" spans="1:19" ht="16.5" thickBot="1">
      <c r="A2" s="116" t="s">
        <v>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"/>
      <c r="N2" s="119" t="s">
        <v>66</v>
      </c>
      <c r="O2" s="120"/>
      <c r="P2" s="120"/>
      <c r="Q2" s="120"/>
      <c r="R2" s="120"/>
      <c r="S2" s="121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52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32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6" t="s">
        <v>40</v>
      </c>
      <c r="O27" s="106"/>
      <c r="P27" s="106"/>
      <c r="Q27" s="106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08" t="s">
        <v>33</v>
      </c>
      <c r="O28" s="108"/>
      <c r="P28" s="108"/>
      <c r="Q28" s="10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98">
        <v>42036</v>
      </c>
      <c r="O29" s="109">
        <f>'[1]січень '!$D$142</f>
        <v>132375.63</v>
      </c>
      <c r="P29" s="109"/>
      <c r="Q29" s="10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99"/>
      <c r="O30" s="109"/>
      <c r="P30" s="109"/>
      <c r="Q30" s="10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0" t="s">
        <v>56</v>
      </c>
      <c r="P32" s="10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2" t="s">
        <v>57</v>
      </c>
      <c r="P33" s="10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03" t="s">
        <v>60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6" t="s">
        <v>34</v>
      </c>
      <c r="O37" s="106"/>
      <c r="P37" s="106"/>
      <c r="Q37" s="106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07" t="s">
        <v>35</v>
      </c>
      <c r="O38" s="107"/>
      <c r="P38" s="107"/>
      <c r="Q38" s="10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98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99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9" sqref="O39:Q40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0" t="s">
        <v>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"/>
      <c r="N1" s="113" t="s">
        <v>69</v>
      </c>
      <c r="O1" s="114"/>
      <c r="P1" s="114"/>
      <c r="Q1" s="114"/>
      <c r="R1" s="114"/>
      <c r="S1" s="115"/>
    </row>
    <row r="2" spans="1:19" ht="16.5" thickBot="1">
      <c r="A2" s="116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"/>
      <c r="N2" s="119" t="s">
        <v>73</v>
      </c>
      <c r="O2" s="120"/>
      <c r="P2" s="120"/>
      <c r="Q2" s="120"/>
      <c r="R2" s="120"/>
      <c r="S2" s="121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68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42037</v>
      </c>
      <c r="B4" s="41">
        <v>523.3</v>
      </c>
      <c r="C4" s="76">
        <v>82.1</v>
      </c>
      <c r="D4" s="3">
        <v>0</v>
      </c>
      <c r="E4" s="3">
        <v>1.6</v>
      </c>
      <c r="F4" s="3">
        <v>-1.1</v>
      </c>
      <c r="G4" s="3">
        <v>0</v>
      </c>
      <c r="H4" s="3">
        <v>24.7</v>
      </c>
      <c r="I4" s="41">
        <f aca="true" t="shared" si="0" ref="I4:I23">J4-B4-C4-D4-E4-F4-G4-H4</f>
        <v>2.800000000000029</v>
      </c>
      <c r="J4" s="41">
        <v>633.4</v>
      </c>
      <c r="K4" s="41">
        <v>630</v>
      </c>
      <c r="L4" s="4">
        <f aca="true" t="shared" si="1" ref="L4:L24">J4/K4</f>
        <v>1.0053968253968253</v>
      </c>
      <c r="M4" s="2">
        <f>AVERAGE(J4:J5)</f>
        <v>768.3199999999999</v>
      </c>
      <c r="N4" s="43">
        <v>0</v>
      </c>
      <c r="O4" s="44">
        <v>0</v>
      </c>
      <c r="P4" s="45">
        <v>631.2</v>
      </c>
      <c r="Q4" s="45">
        <v>0</v>
      </c>
      <c r="R4" s="45">
        <v>0.2</v>
      </c>
      <c r="S4" s="34">
        <f>N4+O4+Q4+P4+R4</f>
        <v>631.4000000000001</v>
      </c>
    </row>
    <row r="5" spans="1:19" ht="12.75">
      <c r="A5" s="12">
        <v>42038</v>
      </c>
      <c r="B5" s="41">
        <v>716.63</v>
      </c>
      <c r="C5" s="76">
        <v>182.95</v>
      </c>
      <c r="D5" s="3">
        <v>0</v>
      </c>
      <c r="E5" s="3">
        <v>0.9</v>
      </c>
      <c r="F5" s="3">
        <v>0.5</v>
      </c>
      <c r="G5" s="3">
        <v>0</v>
      </c>
      <c r="H5" s="3">
        <v>0.8</v>
      </c>
      <c r="I5" s="41">
        <f t="shared" si="0"/>
        <v>1.460000000000025</v>
      </c>
      <c r="J5" s="41">
        <v>903.24</v>
      </c>
      <c r="K5" s="41">
        <v>1100</v>
      </c>
      <c r="L5" s="4">
        <f t="shared" si="1"/>
        <v>0.8211272727272727</v>
      </c>
      <c r="M5" s="2">
        <v>768.3</v>
      </c>
      <c r="N5" s="46">
        <v>0</v>
      </c>
      <c r="O5" s="47">
        <v>0</v>
      </c>
      <c r="P5" s="48">
        <v>461.34</v>
      </c>
      <c r="Q5" s="48">
        <v>0</v>
      </c>
      <c r="R5" s="45">
        <v>0.14</v>
      </c>
      <c r="S5" s="34">
        <f aca="true" t="shared" si="2" ref="S5:S23">N5+O5+Q5+P5+R5</f>
        <v>461.47999999999996</v>
      </c>
    </row>
    <row r="6" spans="1:19" ht="12.75">
      <c r="A6" s="12">
        <v>42039</v>
      </c>
      <c r="B6" s="41"/>
      <c r="C6" s="76"/>
      <c r="D6" s="3"/>
      <c r="E6" s="3"/>
      <c r="F6" s="3"/>
      <c r="G6" s="3"/>
      <c r="H6" s="3"/>
      <c r="I6" s="41">
        <f t="shared" si="0"/>
        <v>0</v>
      </c>
      <c r="J6" s="41"/>
      <c r="K6" s="41">
        <v>1100</v>
      </c>
      <c r="L6" s="4">
        <f t="shared" si="1"/>
        <v>0</v>
      </c>
      <c r="M6" s="2">
        <v>768.3</v>
      </c>
      <c r="N6" s="49"/>
      <c r="O6" s="50"/>
      <c r="P6" s="51"/>
      <c r="Q6" s="51"/>
      <c r="R6" s="82"/>
      <c r="S6" s="34">
        <f t="shared" si="2"/>
        <v>0</v>
      </c>
    </row>
    <row r="7" spans="1:19" ht="12.75">
      <c r="A7" s="12">
        <v>42040</v>
      </c>
      <c r="B7" s="41"/>
      <c r="C7" s="76"/>
      <c r="D7" s="3"/>
      <c r="E7" s="3"/>
      <c r="F7" s="3"/>
      <c r="G7" s="3"/>
      <c r="H7" s="3"/>
      <c r="I7" s="41">
        <f t="shared" si="0"/>
        <v>0</v>
      </c>
      <c r="J7" s="41"/>
      <c r="K7" s="41">
        <v>1800</v>
      </c>
      <c r="L7" s="4">
        <f t="shared" si="1"/>
        <v>0</v>
      </c>
      <c r="M7" s="2">
        <v>768.3</v>
      </c>
      <c r="N7" s="46"/>
      <c r="O7" s="47"/>
      <c r="P7" s="48"/>
      <c r="Q7" s="48"/>
      <c r="R7" s="45"/>
      <c r="S7" s="34">
        <f t="shared" si="2"/>
        <v>0</v>
      </c>
    </row>
    <row r="8" spans="1:19" ht="12.75">
      <c r="A8" s="12">
        <v>42041</v>
      </c>
      <c r="B8" s="41"/>
      <c r="C8" s="76"/>
      <c r="D8" s="3"/>
      <c r="E8" s="3"/>
      <c r="F8" s="3"/>
      <c r="G8" s="3"/>
      <c r="H8" s="3"/>
      <c r="I8" s="41">
        <f t="shared" si="0"/>
        <v>0</v>
      </c>
      <c r="J8" s="41"/>
      <c r="K8" s="41">
        <v>3500</v>
      </c>
      <c r="L8" s="4">
        <f t="shared" si="1"/>
        <v>0</v>
      </c>
      <c r="M8" s="2">
        <v>768.3</v>
      </c>
      <c r="N8" s="46"/>
      <c r="O8" s="47"/>
      <c r="P8" s="48"/>
      <c r="Q8" s="48"/>
      <c r="R8" s="45"/>
      <c r="S8" s="34">
        <f t="shared" si="2"/>
        <v>0</v>
      </c>
    </row>
    <row r="9" spans="1:19" ht="12.75">
      <c r="A9" s="12">
        <v>42044</v>
      </c>
      <c r="B9" s="41"/>
      <c r="C9" s="76"/>
      <c r="D9" s="3"/>
      <c r="E9" s="3"/>
      <c r="F9" s="3"/>
      <c r="G9" s="3"/>
      <c r="H9" s="3"/>
      <c r="I9" s="41">
        <f t="shared" si="0"/>
        <v>0</v>
      </c>
      <c r="J9" s="41"/>
      <c r="K9" s="41">
        <v>1100</v>
      </c>
      <c r="L9" s="4">
        <f t="shared" si="1"/>
        <v>0</v>
      </c>
      <c r="M9" s="2">
        <v>768.3</v>
      </c>
      <c r="N9" s="46"/>
      <c r="O9" s="47"/>
      <c r="P9" s="48"/>
      <c r="Q9" s="48"/>
      <c r="R9" s="45"/>
      <c r="S9" s="34">
        <f t="shared" si="2"/>
        <v>0</v>
      </c>
    </row>
    <row r="10" spans="1:19" ht="12.75">
      <c r="A10" s="12">
        <v>42045</v>
      </c>
      <c r="B10" s="41"/>
      <c r="C10" s="76"/>
      <c r="D10" s="3"/>
      <c r="E10" s="3"/>
      <c r="F10" s="3"/>
      <c r="G10" s="3"/>
      <c r="H10" s="3"/>
      <c r="I10" s="78">
        <f t="shared" si="0"/>
        <v>0</v>
      </c>
      <c r="J10" s="41"/>
      <c r="K10" s="55">
        <v>700</v>
      </c>
      <c r="L10" s="4">
        <f t="shared" si="1"/>
        <v>0</v>
      </c>
      <c r="M10" s="2">
        <v>768.3</v>
      </c>
      <c r="N10" s="46"/>
      <c r="O10" s="47"/>
      <c r="P10" s="48"/>
      <c r="Q10" s="48"/>
      <c r="R10" s="45"/>
      <c r="S10" s="34">
        <f t="shared" si="2"/>
        <v>0</v>
      </c>
    </row>
    <row r="11" spans="1:19" ht="12.75">
      <c r="A11" s="12">
        <v>42046</v>
      </c>
      <c r="B11" s="41"/>
      <c r="C11" s="76"/>
      <c r="D11" s="3"/>
      <c r="E11" s="3"/>
      <c r="F11" s="3"/>
      <c r="G11" s="3"/>
      <c r="H11" s="3"/>
      <c r="I11" s="78">
        <f t="shared" si="0"/>
        <v>0</v>
      </c>
      <c r="J11" s="41"/>
      <c r="K11" s="41">
        <v>600</v>
      </c>
      <c r="L11" s="4">
        <f t="shared" si="1"/>
        <v>0</v>
      </c>
      <c r="M11" s="2">
        <v>768.3</v>
      </c>
      <c r="N11" s="46"/>
      <c r="O11" s="47"/>
      <c r="P11" s="48"/>
      <c r="Q11" s="48"/>
      <c r="R11" s="45"/>
      <c r="S11" s="34">
        <f t="shared" si="2"/>
        <v>0</v>
      </c>
    </row>
    <row r="12" spans="1:19" ht="12.75">
      <c r="A12" s="12">
        <v>42047</v>
      </c>
      <c r="B12" s="41"/>
      <c r="C12" s="76"/>
      <c r="D12" s="3"/>
      <c r="E12" s="3"/>
      <c r="F12" s="3"/>
      <c r="G12" s="3"/>
      <c r="H12" s="3"/>
      <c r="I12" s="78">
        <f t="shared" si="0"/>
        <v>0</v>
      </c>
      <c r="J12" s="41"/>
      <c r="K12" s="41">
        <v>900</v>
      </c>
      <c r="L12" s="4">
        <f t="shared" si="1"/>
        <v>0</v>
      </c>
      <c r="M12" s="2">
        <v>768.3</v>
      </c>
      <c r="N12" s="46"/>
      <c r="O12" s="47"/>
      <c r="P12" s="48"/>
      <c r="Q12" s="48"/>
      <c r="R12" s="45"/>
      <c r="S12" s="34">
        <f t="shared" si="2"/>
        <v>0</v>
      </c>
    </row>
    <row r="13" spans="1:19" ht="12.75">
      <c r="A13" s="12">
        <v>42048</v>
      </c>
      <c r="B13" s="41"/>
      <c r="C13" s="76"/>
      <c r="D13" s="3"/>
      <c r="E13" s="3"/>
      <c r="F13" s="3"/>
      <c r="G13" s="3"/>
      <c r="H13" s="3"/>
      <c r="I13" s="78">
        <f t="shared" si="0"/>
        <v>0</v>
      </c>
      <c r="J13" s="41"/>
      <c r="K13" s="41">
        <v>2000</v>
      </c>
      <c r="L13" s="4">
        <f t="shared" si="1"/>
        <v>0</v>
      </c>
      <c r="M13" s="2">
        <v>768.3</v>
      </c>
      <c r="N13" s="46"/>
      <c r="O13" s="47"/>
      <c r="P13" s="48"/>
      <c r="Q13" s="48"/>
      <c r="R13" s="45"/>
      <c r="S13" s="34">
        <f t="shared" si="2"/>
        <v>0</v>
      </c>
    </row>
    <row r="14" spans="1:19" ht="12.75">
      <c r="A14" s="12">
        <v>42051</v>
      </c>
      <c r="B14" s="41"/>
      <c r="C14" s="76"/>
      <c r="D14" s="3"/>
      <c r="E14" s="3"/>
      <c r="F14" s="3"/>
      <c r="G14" s="3"/>
      <c r="H14" s="3"/>
      <c r="I14" s="78">
        <f t="shared" si="0"/>
        <v>0</v>
      </c>
      <c r="J14" s="41"/>
      <c r="K14" s="41">
        <v>1100</v>
      </c>
      <c r="L14" s="4">
        <f t="shared" si="1"/>
        <v>0</v>
      </c>
      <c r="M14" s="2">
        <v>768.3</v>
      </c>
      <c r="N14" s="46"/>
      <c r="O14" s="52"/>
      <c r="P14" s="53"/>
      <c r="Q14" s="48"/>
      <c r="R14" s="45"/>
      <c r="S14" s="34">
        <f t="shared" si="2"/>
        <v>0</v>
      </c>
    </row>
    <row r="15" spans="1:19" ht="12.75">
      <c r="A15" s="12">
        <v>42052</v>
      </c>
      <c r="B15" s="41"/>
      <c r="C15" s="76"/>
      <c r="D15" s="3"/>
      <c r="E15" s="3"/>
      <c r="F15" s="3"/>
      <c r="G15" s="3"/>
      <c r="H15" s="3"/>
      <c r="I15" s="78">
        <f>J15-B15-C15-D15-E15-F15-G15-H15</f>
        <v>0</v>
      </c>
      <c r="J15" s="41"/>
      <c r="K15" s="41">
        <v>1000</v>
      </c>
      <c r="L15" s="4">
        <f t="shared" si="1"/>
        <v>0</v>
      </c>
      <c r="M15" s="2">
        <v>768.3</v>
      </c>
      <c r="N15" s="46"/>
      <c r="O15" s="52"/>
      <c r="P15" s="53"/>
      <c r="Q15" s="48"/>
      <c r="R15" s="45"/>
      <c r="S15" s="34">
        <f t="shared" si="2"/>
        <v>0</v>
      </c>
    </row>
    <row r="16" spans="1:19" ht="12.75">
      <c r="A16" s="12">
        <v>42053</v>
      </c>
      <c r="B16" s="47"/>
      <c r="C16" s="68"/>
      <c r="D16" s="75"/>
      <c r="E16" s="75"/>
      <c r="F16" s="75"/>
      <c r="G16" s="75"/>
      <c r="H16" s="75"/>
      <c r="I16" s="68">
        <f>J16-B16-C16-D16-E16-F16-G16-H16</f>
        <v>0</v>
      </c>
      <c r="J16" s="47"/>
      <c r="K16" s="55">
        <v>2000</v>
      </c>
      <c r="L16" s="4">
        <f>J15/K16</f>
        <v>0</v>
      </c>
      <c r="M16" s="2">
        <v>768.3</v>
      </c>
      <c r="N16" s="46"/>
      <c r="O16" s="52"/>
      <c r="P16" s="53"/>
      <c r="Q16" s="48"/>
      <c r="R16" s="45"/>
      <c r="S16" s="34">
        <f t="shared" si="2"/>
        <v>0</v>
      </c>
    </row>
    <row r="17" spans="1:19" ht="12.75">
      <c r="A17" s="12">
        <v>42054</v>
      </c>
      <c r="B17" s="41"/>
      <c r="C17" s="76"/>
      <c r="D17" s="3"/>
      <c r="E17" s="3"/>
      <c r="F17" s="3"/>
      <c r="G17" s="3"/>
      <c r="H17" s="3"/>
      <c r="I17" s="78">
        <f t="shared" si="0"/>
        <v>0</v>
      </c>
      <c r="J17" s="41"/>
      <c r="K17" s="55">
        <v>1800</v>
      </c>
      <c r="L17" s="4">
        <f t="shared" si="1"/>
        <v>0</v>
      </c>
      <c r="M17" s="2">
        <v>768.3</v>
      </c>
      <c r="N17" s="46"/>
      <c r="O17" s="52"/>
      <c r="P17" s="53"/>
      <c r="Q17" s="48"/>
      <c r="R17" s="45"/>
      <c r="S17" s="34">
        <f t="shared" si="2"/>
        <v>0</v>
      </c>
    </row>
    <row r="18" spans="1:19" ht="12.75">
      <c r="A18" s="12">
        <v>42055</v>
      </c>
      <c r="B18" s="41"/>
      <c r="C18" s="76"/>
      <c r="D18" s="3"/>
      <c r="E18" s="3"/>
      <c r="F18" s="3"/>
      <c r="G18" s="3"/>
      <c r="H18" s="3"/>
      <c r="I18" s="78">
        <f t="shared" si="0"/>
        <v>0</v>
      </c>
      <c r="J18" s="41"/>
      <c r="K18" s="41">
        <v>2500</v>
      </c>
      <c r="L18" s="4">
        <f t="shared" si="1"/>
        <v>0</v>
      </c>
      <c r="M18" s="2">
        <v>768.3</v>
      </c>
      <c r="N18" s="46"/>
      <c r="O18" s="52"/>
      <c r="P18" s="53"/>
      <c r="Q18" s="48"/>
      <c r="R18" s="45"/>
      <c r="S18" s="34">
        <f t="shared" si="2"/>
        <v>0</v>
      </c>
    </row>
    <row r="19" spans="1:19" ht="12.75">
      <c r="A19" s="12">
        <v>42058</v>
      </c>
      <c r="B19" s="41"/>
      <c r="C19" s="76"/>
      <c r="D19" s="3"/>
      <c r="E19" s="3"/>
      <c r="F19" s="3"/>
      <c r="G19" s="3"/>
      <c r="H19" s="3"/>
      <c r="I19" s="78">
        <f t="shared" si="0"/>
        <v>0</v>
      </c>
      <c r="J19" s="41"/>
      <c r="K19" s="41">
        <v>1700</v>
      </c>
      <c r="L19" s="4">
        <f t="shared" si="1"/>
        <v>0</v>
      </c>
      <c r="M19" s="2">
        <v>768.3</v>
      </c>
      <c r="N19" s="46"/>
      <c r="O19" s="52"/>
      <c r="P19" s="53"/>
      <c r="Q19" s="48"/>
      <c r="R19" s="45"/>
      <c r="S19" s="34">
        <f t="shared" si="2"/>
        <v>0</v>
      </c>
    </row>
    <row r="20" spans="1:19" ht="12.75">
      <c r="A20" s="12">
        <v>42059</v>
      </c>
      <c r="B20" s="41"/>
      <c r="C20" s="76"/>
      <c r="D20" s="3"/>
      <c r="E20" s="3"/>
      <c r="F20" s="3"/>
      <c r="G20" s="3"/>
      <c r="H20" s="3"/>
      <c r="I20" s="78">
        <f t="shared" si="0"/>
        <v>0</v>
      </c>
      <c r="J20" s="41"/>
      <c r="K20" s="41">
        <v>1900</v>
      </c>
      <c r="L20" s="4">
        <f t="shared" si="1"/>
        <v>0</v>
      </c>
      <c r="M20" s="2">
        <v>768.3</v>
      </c>
      <c r="N20" s="46"/>
      <c r="O20" s="52"/>
      <c r="P20" s="53"/>
      <c r="Q20" s="48"/>
      <c r="R20" s="45"/>
      <c r="S20" s="34">
        <f t="shared" si="2"/>
        <v>0</v>
      </c>
    </row>
    <row r="21" spans="1:19" ht="12.75">
      <c r="A21" s="12">
        <v>42060</v>
      </c>
      <c r="B21" s="41"/>
      <c r="C21" s="76"/>
      <c r="D21" s="3"/>
      <c r="E21" s="3"/>
      <c r="F21" s="3"/>
      <c r="G21" s="3"/>
      <c r="H21" s="3"/>
      <c r="I21" s="78">
        <f t="shared" si="0"/>
        <v>0</v>
      </c>
      <c r="J21" s="41"/>
      <c r="K21" s="41">
        <v>4200</v>
      </c>
      <c r="L21" s="4">
        <f t="shared" si="1"/>
        <v>0</v>
      </c>
      <c r="M21" s="2">
        <v>768.3</v>
      </c>
      <c r="N21" s="46"/>
      <c r="O21" s="52"/>
      <c r="P21" s="53"/>
      <c r="Q21" s="48"/>
      <c r="R21" s="45"/>
      <c r="S21" s="34">
        <f t="shared" si="2"/>
        <v>0</v>
      </c>
    </row>
    <row r="22" spans="1:19" ht="12.75">
      <c r="A22" s="12">
        <v>42061</v>
      </c>
      <c r="B22" s="41"/>
      <c r="C22" s="77"/>
      <c r="D22" s="7"/>
      <c r="E22" s="7"/>
      <c r="F22" s="7"/>
      <c r="G22" s="7"/>
      <c r="H22" s="7"/>
      <c r="I22" s="78">
        <f t="shared" si="0"/>
        <v>0</v>
      </c>
      <c r="J22" s="41"/>
      <c r="K22" s="41">
        <v>1500</v>
      </c>
      <c r="L22" s="4">
        <f t="shared" si="1"/>
        <v>0</v>
      </c>
      <c r="M22" s="2">
        <v>768.3</v>
      </c>
      <c r="N22" s="46"/>
      <c r="O22" s="52"/>
      <c r="P22" s="53"/>
      <c r="Q22" s="48"/>
      <c r="R22" s="45"/>
      <c r="S22" s="34">
        <f t="shared" si="2"/>
        <v>0</v>
      </c>
    </row>
    <row r="23" spans="1:19" ht="13.5" thickBot="1">
      <c r="A23" s="12">
        <v>42062</v>
      </c>
      <c r="B23" s="41"/>
      <c r="C23" s="77"/>
      <c r="D23" s="7"/>
      <c r="E23" s="7"/>
      <c r="F23" s="7"/>
      <c r="G23" s="7"/>
      <c r="H23" s="7"/>
      <c r="I23" s="78">
        <f t="shared" si="0"/>
        <v>0</v>
      </c>
      <c r="J23" s="41"/>
      <c r="K23" s="41">
        <v>4970</v>
      </c>
      <c r="L23" s="4">
        <f t="shared" si="1"/>
        <v>0</v>
      </c>
      <c r="M23" s="2">
        <v>768.3</v>
      </c>
      <c r="N23" s="46"/>
      <c r="O23" s="52"/>
      <c r="P23" s="53"/>
      <c r="Q23" s="48"/>
      <c r="R23" s="45"/>
      <c r="S23" s="34">
        <f t="shared" si="2"/>
        <v>0</v>
      </c>
    </row>
    <row r="24" spans="1:19" ht="13.5" thickBot="1">
      <c r="A24" s="38" t="s">
        <v>32</v>
      </c>
      <c r="B24" s="42">
        <f aca="true" t="shared" si="3" ref="B24:K24">SUM(B4:B23)</f>
        <v>1239.9299999999998</v>
      </c>
      <c r="C24" s="42">
        <f t="shared" si="3"/>
        <v>265.04999999999995</v>
      </c>
      <c r="D24" s="42">
        <f t="shared" si="3"/>
        <v>0</v>
      </c>
      <c r="E24" s="13">
        <f t="shared" si="3"/>
        <v>2.5</v>
      </c>
      <c r="F24" s="13">
        <f t="shared" si="3"/>
        <v>-0.6000000000000001</v>
      </c>
      <c r="G24" s="13">
        <f t="shared" si="3"/>
        <v>0</v>
      </c>
      <c r="H24" s="13">
        <f t="shared" si="3"/>
        <v>25.5</v>
      </c>
      <c r="I24" s="42">
        <f t="shared" si="3"/>
        <v>4.260000000000054</v>
      </c>
      <c r="J24" s="42">
        <f t="shared" si="3"/>
        <v>1536.6399999999999</v>
      </c>
      <c r="K24" s="42">
        <f t="shared" si="3"/>
        <v>36100</v>
      </c>
      <c r="L24" s="14">
        <f t="shared" si="1"/>
        <v>0.04256620498614958</v>
      </c>
      <c r="M24" s="2"/>
      <c r="N24" s="89">
        <f>SUM(N4:N23)</f>
        <v>0</v>
      </c>
      <c r="O24" s="89">
        <f>SUM(O4:O23)</f>
        <v>0</v>
      </c>
      <c r="P24" s="89">
        <f>SUM(P4:P23)</f>
        <v>1092.54</v>
      </c>
      <c r="Q24" s="89">
        <f>SUM(Q4:Q23)</f>
        <v>0</v>
      </c>
      <c r="R24" s="89">
        <f>SUM(R4:R23)</f>
        <v>0.34</v>
      </c>
      <c r="S24" s="89">
        <f>N24+O24+Q24+P24+R24</f>
        <v>1092.8799999999999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6" t="s">
        <v>40</v>
      </c>
      <c r="O27" s="106"/>
      <c r="P27" s="106"/>
      <c r="Q27" s="106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08" t="s">
        <v>33</v>
      </c>
      <c r="O28" s="108"/>
      <c r="P28" s="108"/>
      <c r="Q28" s="10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98">
        <v>42039</v>
      </c>
      <c r="O29" s="109">
        <v>133468.51037</v>
      </c>
      <c r="P29" s="109"/>
      <c r="Q29" s="10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99"/>
      <c r="O30" s="109"/>
      <c r="P30" s="109"/>
      <c r="Q30" s="10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79">
        <v>124558.77816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0" t="s">
        <v>56</v>
      </c>
      <c r="P32" s="101"/>
      <c r="Q32" s="60"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2" t="s">
        <v>57</v>
      </c>
      <c r="P33" s="102"/>
      <c r="Q33" s="79">
        <v>8909.73221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03" t="s">
        <v>60</v>
      </c>
      <c r="P34" s="104"/>
      <c r="Q34" s="60"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6" t="s">
        <v>34</v>
      </c>
      <c r="O37" s="106"/>
      <c r="P37" s="106"/>
      <c r="Q37" s="106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07" t="s">
        <v>35</v>
      </c>
      <c r="O38" s="107"/>
      <c r="P38" s="107"/>
      <c r="Q38" s="10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98">
        <v>42039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99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E57" sqref="E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22" t="s">
        <v>74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94"/>
      <c r="M27" s="94"/>
      <c r="N27" s="94"/>
    </row>
    <row r="28" spans="1:16" ht="78.75" customHeight="1">
      <c r="A28" s="134" t="s">
        <v>39</v>
      </c>
      <c r="B28" s="95" t="s">
        <v>51</v>
      </c>
      <c r="C28" s="96"/>
      <c r="D28" s="131" t="s">
        <v>27</v>
      </c>
      <c r="E28" s="131"/>
      <c r="F28" s="125" t="s">
        <v>28</v>
      </c>
      <c r="G28" s="136"/>
      <c r="H28" s="132" t="s">
        <v>38</v>
      </c>
      <c r="I28" s="125"/>
      <c r="J28" s="132" t="s">
        <v>50</v>
      </c>
      <c r="K28" s="124"/>
      <c r="L28" s="128" t="s">
        <v>44</v>
      </c>
      <c r="M28" s="129"/>
      <c r="N28" s="130"/>
      <c r="O28" s="97" t="s">
        <v>75</v>
      </c>
      <c r="P28" s="123"/>
    </row>
    <row r="29" spans="1:16" ht="45">
      <c r="A29" s="135"/>
      <c r="B29" s="71" t="s">
        <v>70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 t="str">
        <f>B29</f>
        <v>план на січень-лютий  2015р.</v>
      </c>
      <c r="I29" s="27" t="str">
        <f>C29</f>
        <v>факт</v>
      </c>
      <c r="J29" s="70" t="str">
        <f>B29</f>
        <v>план на січень-лютий  2015р.</v>
      </c>
      <c r="K29" s="91" t="str">
        <f>C29</f>
        <v>факт</v>
      </c>
      <c r="L29" s="66" t="str">
        <f>D29</f>
        <v>план на січень-лютий  2015р.</v>
      </c>
      <c r="M29" s="27" t="s">
        <v>25</v>
      </c>
      <c r="N29" s="67" t="s">
        <v>26</v>
      </c>
      <c r="O29" s="124"/>
      <c r="P29" s="125"/>
    </row>
    <row r="30" spans="1:16" ht="23.25" customHeight="1" thickBot="1">
      <c r="A30" s="65">
        <f>лютий!O39</f>
        <v>0</v>
      </c>
      <c r="B30" s="72">
        <v>0</v>
      </c>
      <c r="C30" s="72">
        <v>85.02</v>
      </c>
      <c r="D30" s="72">
        <v>0</v>
      </c>
      <c r="E30" s="72">
        <v>259.69</v>
      </c>
      <c r="F30" s="72">
        <v>0</v>
      </c>
      <c r="G30" s="72">
        <v>0.03</v>
      </c>
      <c r="H30" s="72">
        <v>0</v>
      </c>
      <c r="I30" s="72">
        <v>9427.01</v>
      </c>
      <c r="J30" s="72">
        <v>0</v>
      </c>
      <c r="K30" s="72">
        <v>-16.04</v>
      </c>
      <c r="L30" s="92">
        <v>0</v>
      </c>
      <c r="M30" s="73">
        <v>9755.71</v>
      </c>
      <c r="N30" s="74">
        <v>9755.71</v>
      </c>
      <c r="O30" s="126">
        <v>133468.51037</v>
      </c>
      <c r="P30" s="12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1" t="s">
        <v>46</v>
      </c>
      <c r="P31" s="13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43</v>
      </c>
      <c r="P32" s="80">
        <v>124558.77816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7" t="s">
        <v>42</v>
      </c>
      <c r="P33" s="40">
        <v>0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45</v>
      </c>
      <c r="P34" s="40">
        <v>0</v>
      </c>
    </row>
    <row r="35" spans="15:16" ht="12.75">
      <c r="O35" s="25" t="s">
        <v>47</v>
      </c>
      <c r="P35" s="80">
        <v>8909.73221</v>
      </c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31904.37</v>
      </c>
      <c r="C47" s="39">
        <v>30251.61</v>
      </c>
      <c r="F47" s="1" t="s">
        <v>24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13580</v>
      </c>
      <c r="C48" s="17">
        <v>6763.04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36</v>
      </c>
      <c r="B49" s="16">
        <v>300</v>
      </c>
      <c r="C49" s="16">
        <v>-566.34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37</v>
      </c>
      <c r="B50" s="6">
        <v>140</v>
      </c>
      <c r="C50" s="6">
        <v>61.66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6">
        <v>1119</v>
      </c>
      <c r="C51" s="16">
        <v>145.11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630</v>
      </c>
      <c r="C52" s="16">
        <v>690.7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198.1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1037</v>
      </c>
      <c r="C54" s="16">
        <v>105.68999999999917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49110.37</v>
      </c>
      <c r="C55" s="11">
        <v>37649.57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54</v>
      </c>
    </row>
    <row r="3" spans="2:7" ht="18">
      <c r="B3" s="19"/>
      <c r="G3" s="20" t="s">
        <v>63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64</v>
      </c>
      <c r="B6" s="15">
        <v>37726</v>
      </c>
      <c r="C6" s="15">
        <v>38980.01</v>
      </c>
      <c r="D6" s="15">
        <v>39986</v>
      </c>
      <c r="E6" s="15">
        <v>39986</v>
      </c>
      <c r="F6" s="15">
        <v>40086</v>
      </c>
      <c r="G6" s="15">
        <v>39986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6">
        <f>SUM(B6:M6)</f>
        <v>236750.01</v>
      </c>
    </row>
    <row r="7" spans="1:14" ht="38.25">
      <c r="A7" s="18" t="s">
        <v>76</v>
      </c>
      <c r="B7" s="23">
        <f>SUM(B8:B14)</f>
        <v>-17955</v>
      </c>
      <c r="C7" s="23">
        <f aca="true" t="shared" si="0" ref="C7:M7">SUM(C8:C14)</f>
        <v>-9640.68</v>
      </c>
      <c r="D7" s="23">
        <f t="shared" si="0"/>
        <v>-12740.68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-40336.36</v>
      </c>
    </row>
    <row r="8" spans="1:14" ht="14.25" customHeight="1">
      <c r="A8" s="35">
        <v>42016</v>
      </c>
      <c r="B8" s="36">
        <v>-17955</v>
      </c>
      <c r="C8" s="36">
        <v>-9640.68</v>
      </c>
      <c r="D8" s="36">
        <v>-12740.68</v>
      </c>
      <c r="E8" s="36"/>
      <c r="F8" s="36">
        <v>0</v>
      </c>
      <c r="G8" s="36"/>
      <c r="H8" s="36"/>
      <c r="I8" s="36"/>
      <c r="J8" s="36"/>
      <c r="K8" s="36"/>
      <c r="L8" s="36"/>
      <c r="M8" s="36">
        <v>0</v>
      </c>
      <c r="N8" s="37">
        <f aca="true" t="shared" si="1" ref="N8:N15">SUM(B8:M8)</f>
        <v>-40336.36</v>
      </c>
    </row>
    <row r="9" spans="1:14" ht="12.75" hidden="1">
      <c r="A9" s="35" t="s">
        <v>58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thickBot="1">
      <c r="A15" s="93" t="s">
        <v>65</v>
      </c>
      <c r="B15" s="54">
        <f>B7+B6</f>
        <v>19771</v>
      </c>
      <c r="C15" s="54">
        <f aca="true" t="shared" si="2" ref="C15:M15">C7+C6</f>
        <v>29339.33</v>
      </c>
      <c r="D15" s="54">
        <f t="shared" si="2"/>
        <v>27245.32</v>
      </c>
      <c r="E15" s="54">
        <f t="shared" si="2"/>
        <v>39986</v>
      </c>
      <c r="F15" s="54">
        <f t="shared" si="2"/>
        <v>40086</v>
      </c>
      <c r="G15" s="54">
        <f t="shared" si="2"/>
        <v>39986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7">
        <f t="shared" si="1"/>
        <v>196413.65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2015-02-04T08:59:57Z</dcterms:modified>
  <cp:category/>
  <cp:version/>
  <cp:contentType/>
  <cp:contentStatus/>
</cp:coreProperties>
</file>